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Finck\Desktop\Excel Vorlesungen\Vorlesung 11.12.2020\"/>
    </mc:Choice>
  </mc:AlternateContent>
  <xr:revisionPtr revIDLastSave="0" documentId="13_ncr:1_{97DB47FB-2A57-4E48-9561-425F6EB47964}" xr6:coauthVersionLast="45" xr6:coauthVersionMax="45" xr10:uidLastSave="{00000000-0000-0000-0000-000000000000}"/>
  <bookViews>
    <workbookView xWindow="-120" yWindow="-120" windowWidth="29040" windowHeight="15840" xr2:uid="{5E05174F-09F4-45C4-8E3D-43E4596F07B9}"/>
  </bookViews>
  <sheets>
    <sheet name="Delta Bestellwert" sheetId="14" r:id="rId1"/>
    <sheet name="Ranking der Preise" sheetId="15" r:id="rId2"/>
    <sheet name="Anteile Provision" sheetId="16" r:id="rId3"/>
    <sheet name="GuV" sheetId="17" r:id="rId4"/>
  </sheets>
  <definedNames>
    <definedName name="_xlnm._FilterDatabase" localSheetId="2" hidden="1">'Anteile Provision'!$A$1:$E$5</definedName>
    <definedName name="_xlnm._FilterDatabase" localSheetId="1" hidden="1">'Ranking der Preise'!$A$1:$B$11</definedName>
    <definedName name="_xlchart.v5.0" hidden="1">GuV!$A$2:$A$10</definedName>
    <definedName name="_xlchart.v5.1" hidden="1">GuV!$B$1</definedName>
    <definedName name="_xlchart.v5.2" hidden="1">GuV!$B$2:$B$10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4" l="1"/>
  <c r="I4" i="14"/>
  <c r="I5" i="14"/>
  <c r="I6" i="14"/>
  <c r="I2" i="14"/>
  <c r="G3" i="14"/>
  <c r="G4" i="14"/>
  <c r="G5" i="14"/>
  <c r="G6" i="14"/>
  <c r="G2" i="14"/>
  <c r="B10" i="17"/>
  <c r="E6" i="14"/>
  <c r="F6" i="14" s="1"/>
  <c r="E5" i="14"/>
  <c r="F5" i="14" s="1"/>
  <c r="E4" i="14"/>
  <c r="F4" i="14" s="1"/>
  <c r="E3" i="14"/>
  <c r="F3" i="14" s="1"/>
  <c r="E2" i="14"/>
  <c r="F2" i="14" s="1"/>
  <c r="E8" i="14" l="1"/>
</calcChain>
</file>

<file path=xl/sharedStrings.xml><?xml version="1.0" encoding="utf-8"?>
<sst xmlns="http://schemas.openxmlformats.org/spreadsheetml/2006/main" count="43" uniqueCount="42">
  <si>
    <t>Händler</t>
  </si>
  <si>
    <t>Preis in EUR</t>
  </si>
  <si>
    <t>A Bike Store</t>
  </si>
  <si>
    <t>Progressive Sports</t>
  </si>
  <si>
    <t>Modular Cycle Systems</t>
  </si>
  <si>
    <t>Metropolitan Sports Supply</t>
  </si>
  <si>
    <t>Aerobic Excercise Company</t>
  </si>
  <si>
    <t>Exemplary Cycles</t>
  </si>
  <si>
    <t>Tandem Bicycle Store</t>
  </si>
  <si>
    <t>Rural Cycle Emporium</t>
  </si>
  <si>
    <t>Sharp Bikes</t>
  </si>
  <si>
    <t>Bikes and Motorbikes</t>
  </si>
  <si>
    <t>Projekt Mars</t>
  </si>
  <si>
    <t>Projekt Saturn</t>
  </si>
  <si>
    <t>Projekt Venus</t>
  </si>
  <si>
    <t>Projekt Jupiter</t>
  </si>
  <si>
    <t>Gesellschafter</t>
  </si>
  <si>
    <t>Schmidt</t>
  </si>
  <si>
    <t>Meier</t>
  </si>
  <si>
    <t>Müller</t>
  </si>
  <si>
    <t>Köhler</t>
  </si>
  <si>
    <t>Kunden-Nr</t>
  </si>
  <si>
    <t>Artikel-Nr</t>
  </si>
  <si>
    <t>Stückpreis</t>
  </si>
  <si>
    <t>Anzahl</t>
  </si>
  <si>
    <t>Bestellwert in €</t>
  </si>
  <si>
    <t>abs. Delta zu durchschnittl. Gesamtbestellwert</t>
  </si>
  <si>
    <t>007</t>
  </si>
  <si>
    <t>046</t>
  </si>
  <si>
    <t>023</t>
  </si>
  <si>
    <t>Gesamtbestellwert:</t>
  </si>
  <si>
    <t>Abschreibungen</t>
  </si>
  <si>
    <t>Umsatzerlöse</t>
  </si>
  <si>
    <t>Erhöhung oder Verminderung des Bestands an fertigen und unfertigen Erzeugnissen</t>
  </si>
  <si>
    <t>andere aktivierte Eigenleistungen</t>
  </si>
  <si>
    <t>sonstige betriebliche Erträge</t>
  </si>
  <si>
    <t>Materialaufwand</t>
  </si>
  <si>
    <t>Personalaufwand</t>
  </si>
  <si>
    <t>Sonstige betriebliche Aufwendungen</t>
  </si>
  <si>
    <t>Betriebsergebnis (EBIT)</t>
  </si>
  <si>
    <t>Position</t>
  </si>
  <si>
    <t>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</si>
</sst>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€-407]_-;\-* #,##0.00\ [$€-407]_-;_-* &quot;-&quot;??\ [$€-407]_-;_-@_-"/>
    <numFmt numFmtId="165" formatCode="_-* #,##0\ &quot;€&quot;_-;\-* #,##0\ &quot;€&quot;_-;_-* &quot;-&quot;??\ &quot;€&quot;_-;_-@_-"/>
    <numFmt numFmtId="166" formatCode="_-* #,##0\ [$€-407]_-;\-* #,##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9CA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0" fillId="0" borderId="3" xfId="0" applyBorder="1"/>
    <xf numFmtId="0" fontId="0" fillId="0" borderId="5" xfId="0" applyBorder="1"/>
    <xf numFmtId="0" fontId="3" fillId="3" borderId="10" xfId="0" applyFont="1" applyFill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7" fontId="1" fillId="2" borderId="11" xfId="0" applyNumberFormat="1" applyFont="1" applyFill="1" applyBorder="1" applyAlignment="1">
      <alignment horizontal="center"/>
    </xf>
    <xf numFmtId="17" fontId="1" fillId="2" borderId="12" xfId="0" applyNumberFormat="1" applyFont="1" applyFill="1" applyBorder="1" applyAlignment="1">
      <alignment horizontal="center"/>
    </xf>
    <xf numFmtId="17" fontId="1" fillId="2" borderId="13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quotePrefix="1" applyBorder="1" applyAlignment="1">
      <alignment horizontal="right"/>
    </xf>
    <xf numFmtId="164" fontId="0" fillId="0" borderId="10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8" xfId="0" quotePrefix="1" applyBorder="1" applyAlignment="1">
      <alignment horizontal="right"/>
    </xf>
    <xf numFmtId="0" fontId="0" fillId="0" borderId="9" xfId="0" applyBorder="1"/>
    <xf numFmtId="0" fontId="0" fillId="0" borderId="9" xfId="0" quotePrefix="1" applyBorder="1" applyAlignment="1">
      <alignment horizontal="right"/>
    </xf>
    <xf numFmtId="164" fontId="0" fillId="0" borderId="9" xfId="0" applyNumberFormat="1" applyBorder="1"/>
    <xf numFmtId="164" fontId="0" fillId="0" borderId="10" xfId="0" applyNumberFormat="1" applyFill="1" applyBorder="1"/>
    <xf numFmtId="164" fontId="0" fillId="0" borderId="10" xfId="2" applyNumberFormat="1" applyFont="1" applyFill="1" applyBorder="1"/>
    <xf numFmtId="164" fontId="0" fillId="0" borderId="8" xfId="0" applyNumberFormat="1" applyFill="1" applyBorder="1"/>
    <xf numFmtId="164" fontId="0" fillId="0" borderId="8" xfId="2" applyNumberFormat="1" applyFont="1" applyFill="1" applyBorder="1"/>
    <xf numFmtId="164" fontId="0" fillId="0" borderId="9" xfId="0" applyNumberFormat="1" applyFill="1" applyBorder="1"/>
    <xf numFmtId="164" fontId="0" fillId="0" borderId="9" xfId="2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1" fillId="4" borderId="0" xfId="0" applyFont="1" applyFill="1"/>
    <xf numFmtId="3" fontId="0" fillId="0" borderId="0" xfId="0" applyNumberFormat="1"/>
    <xf numFmtId="164" fontId="0" fillId="0" borderId="3" xfId="2" applyNumberFormat="1" applyFont="1" applyFill="1" applyBorder="1"/>
    <xf numFmtId="0" fontId="0" fillId="0" borderId="0" xfId="0" applyBorder="1"/>
    <xf numFmtId="0" fontId="0" fillId="0" borderId="4" xfId="0" applyBorder="1" applyAlignment="1">
      <alignment horizontal="left"/>
    </xf>
    <xf numFmtId="164" fontId="0" fillId="0" borderId="5" xfId="2" applyNumberFormat="1" applyFont="1" applyFill="1" applyBorder="1"/>
    <xf numFmtId="0" fontId="0" fillId="0" borderId="6" xfId="0" applyBorder="1"/>
    <xf numFmtId="0" fontId="0" fillId="0" borderId="7" xfId="0" applyBorder="1" applyAlignment="1">
      <alignment horizontal="left"/>
    </xf>
    <xf numFmtId="166" fontId="0" fillId="0" borderId="4" xfId="1" applyNumberFormat="1" applyFont="1" applyBorder="1"/>
    <xf numFmtId="166" fontId="0" fillId="0" borderId="7" xfId="1" applyNumberFormat="1" applyFont="1" applyBorder="1"/>
    <xf numFmtId="0" fontId="3" fillId="0" borderId="0" xfId="0" applyFont="1" applyAlignment="1">
      <alignment horizontal="right"/>
    </xf>
    <xf numFmtId="17" fontId="1" fillId="2" borderId="1" xfId="0" applyNumberFormat="1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'Ranking der Preise'!$B$1</c:f>
              <c:strCache>
                <c:ptCount val="1"/>
                <c:pt idx="0">
                  <c:v>Preis in EUR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der Preise'!$A$2:$A$11</c:f>
              <c:strCache>
                <c:ptCount val="10"/>
                <c:pt idx="0">
                  <c:v>Exemplary Cycles</c:v>
                </c:pt>
                <c:pt idx="1">
                  <c:v>Sharp Bikes</c:v>
                </c:pt>
                <c:pt idx="2">
                  <c:v>Modular Cycle Systems</c:v>
                </c:pt>
                <c:pt idx="3">
                  <c:v>Rural Cycle Emporium</c:v>
                </c:pt>
                <c:pt idx="4">
                  <c:v>Bikes and Motorbikes</c:v>
                </c:pt>
                <c:pt idx="5">
                  <c:v>Aerobic Excercise Company</c:v>
                </c:pt>
                <c:pt idx="6">
                  <c:v>Tandem Bicycle Store</c:v>
                </c:pt>
                <c:pt idx="7">
                  <c:v>A Bike Store</c:v>
                </c:pt>
                <c:pt idx="8">
                  <c:v>Progressive Sports</c:v>
                </c:pt>
                <c:pt idx="9">
                  <c:v>Metropolitan Sports Supply</c:v>
                </c:pt>
              </c:strCache>
            </c:strRef>
          </c:cat>
          <c:val>
            <c:numRef>
              <c:f>'Ranking der Preise'!$B$2:$B$11</c:f>
              <c:numCache>
                <c:formatCode>_-* #,##0\ [$€-407]_-;\-* #,##0\ [$€-407]_-;_-* "-"??\ [$€-407]_-;_-@_-</c:formatCode>
                <c:ptCount val="10"/>
                <c:pt idx="0">
                  <c:v>122.99499999999999</c:v>
                </c:pt>
                <c:pt idx="1">
                  <c:v>124.355</c:v>
                </c:pt>
                <c:pt idx="2">
                  <c:v>125.6</c:v>
                </c:pt>
                <c:pt idx="3">
                  <c:v>125.96999999999998</c:v>
                </c:pt>
                <c:pt idx="4">
                  <c:v>127.66999999999999</c:v>
                </c:pt>
                <c:pt idx="5">
                  <c:v>128.6</c:v>
                </c:pt>
                <c:pt idx="6">
                  <c:v>129.80000000000001</c:v>
                </c:pt>
                <c:pt idx="7">
                  <c:v>130.73000000000002</c:v>
                </c:pt>
                <c:pt idx="8">
                  <c:v>132</c:v>
                </c:pt>
                <c:pt idx="9">
                  <c:v>132.80000000000001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C-4EEC-906B-33ACAFD9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675808"/>
        <c:axId val="653236544"/>
      </c:barChart>
      <c:catAx>
        <c:axId val="5176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3236544"/>
        <c:crosses val="autoZero"/>
        <c:auto val="1"/>
        <c:lblAlgn val="ctr"/>
        <c:lblOffset val="100"/>
        <c:noMultiLvlLbl val="0"/>
      </c:catAx>
      <c:valAx>
        <c:axId val="653236544"/>
        <c:scaling>
          <c:orientation val="minMax"/>
        </c:scaling>
        <c:delete val="0"/>
        <c:axPos val="b"/>
        <c:numFmt formatCode="_-* #,##0\ [$€-407]_-;\-* #,##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76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'Anteile Provision'!$C$1</c:f>
              <c:strCache>
                <c:ptCount val="1"/>
                <c:pt idx="0">
                  <c:v>Projekt Saturn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E5-4BBF-B449-16FABE0CFA19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E5-4BBF-B449-16FABE0CFA19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E5-4BBF-B449-16FABE0CFA19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E5-4BBF-B449-16FABE0CFA1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'Anteile Provision'!$A$2:$A$5</c:f>
              <c:strCache>
                <c:ptCount val="4"/>
                <c:pt idx="0">
                  <c:v>Schmidt</c:v>
                </c:pt>
                <c:pt idx="1">
                  <c:v>Köhler</c:v>
                </c:pt>
                <c:pt idx="2">
                  <c:v>Müller</c:v>
                </c:pt>
                <c:pt idx="3">
                  <c:v>Meier</c:v>
                </c:pt>
              </c:strCache>
            </c:strRef>
          </c:cat>
          <c:val>
            <c:numRef>
              <c:f>'Anteile Provision'!$C$2:$C$5</c:f>
              <c:numCache>
                <c:formatCode>_-* #,##0\ "€"_-;\-* #,##0\ "€"_-;_-* "-"??\ "€"_-;_-@_-</c:formatCode>
                <c:ptCount val="4"/>
                <c:pt idx="0">
                  <c:v>260000</c:v>
                </c:pt>
                <c:pt idx="1">
                  <c:v>195000</c:v>
                </c:pt>
                <c:pt idx="2">
                  <c:v>130000</c:v>
                </c:pt>
                <c:pt idx="3">
                  <c:v>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5-46B4-B31F-A6267E07D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Provision</a:t>
            </a:r>
            <a:r>
              <a:rPr lang="de-DE" baseline="0"/>
              <a:t> Anteile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'Anteile Provision'!$A$2</c:f>
              <c:strCache>
                <c:ptCount val="1"/>
                <c:pt idx="0">
                  <c:v>Schmidt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'Anteile Provision'!$B$1:$E$1</c:f>
              <c:strCache>
                <c:ptCount val="4"/>
                <c:pt idx="0">
                  <c:v>Projekt Mars</c:v>
                </c:pt>
                <c:pt idx="1">
                  <c:v>Projekt Saturn</c:v>
                </c:pt>
                <c:pt idx="2">
                  <c:v>Projekt Venus</c:v>
                </c:pt>
                <c:pt idx="3">
                  <c:v>Projekt Jupiter</c:v>
                </c:pt>
              </c:strCache>
            </c:strRef>
          </c:cat>
          <c:val>
            <c:numRef>
              <c:f>'Anteile Provision'!$B$2:$E$2</c:f>
              <c:numCache>
                <c:formatCode>_-* #,##0\ "€"_-;\-* #,##0\ "€"_-;_-* "-"??\ "€"_-;_-@_-</c:formatCode>
                <c:ptCount val="4"/>
                <c:pt idx="0">
                  <c:v>100000</c:v>
                </c:pt>
                <c:pt idx="1">
                  <c:v>260000</c:v>
                </c:pt>
                <c:pt idx="2">
                  <c:v>52000</c:v>
                </c:pt>
                <c:pt idx="3">
                  <c:v>216000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066-B71B-25ACEC54425E}"/>
            </c:ext>
          </c:extLst>
        </c:ser>
        <c:ser>
          <c:idx val="1"/>
          <c:order val="1"/>
          <c:tx>
            <c:strRef>
              <c:f>'Anteile Provision'!$A$3</c:f>
              <c:strCache>
                <c:ptCount val="1"/>
                <c:pt idx="0">
                  <c:v>Köhler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'Anteile Provision'!$B$1:$E$1</c:f>
              <c:strCache>
                <c:ptCount val="4"/>
                <c:pt idx="0">
                  <c:v>Projekt Mars</c:v>
                </c:pt>
                <c:pt idx="1">
                  <c:v>Projekt Saturn</c:v>
                </c:pt>
                <c:pt idx="2">
                  <c:v>Projekt Venus</c:v>
                </c:pt>
                <c:pt idx="3">
                  <c:v>Projekt Jupiter</c:v>
                </c:pt>
              </c:strCache>
            </c:strRef>
          </c:cat>
          <c:val>
            <c:numRef>
              <c:f>'Anteile Provision'!$B$3:$E$3</c:f>
              <c:numCache>
                <c:formatCode>_-* #,##0\ "€"_-;\-* #,##0\ "€"_-;_-* "-"??\ "€"_-;_-@_-</c:formatCode>
                <c:ptCount val="4"/>
                <c:pt idx="0">
                  <c:v>75000</c:v>
                </c:pt>
                <c:pt idx="1">
                  <c:v>195000</c:v>
                </c:pt>
                <c:pt idx="2">
                  <c:v>39000</c:v>
                </c:pt>
                <c:pt idx="3">
                  <c:v>162000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4-4066-B71B-25ACEC54425E}"/>
            </c:ext>
          </c:extLst>
        </c:ser>
        <c:ser>
          <c:idx val="2"/>
          <c:order val="2"/>
          <c:tx>
            <c:strRef>
              <c:f>'Anteile Provision'!$A$4</c:f>
              <c:strCache>
                <c:ptCount val="1"/>
                <c:pt idx="0">
                  <c:v>Müller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'Anteile Provision'!$B$1:$E$1</c:f>
              <c:strCache>
                <c:ptCount val="4"/>
                <c:pt idx="0">
                  <c:v>Projekt Mars</c:v>
                </c:pt>
                <c:pt idx="1">
                  <c:v>Projekt Saturn</c:v>
                </c:pt>
                <c:pt idx="2">
                  <c:v>Projekt Venus</c:v>
                </c:pt>
                <c:pt idx="3">
                  <c:v>Projekt Jupiter</c:v>
                </c:pt>
              </c:strCache>
            </c:strRef>
          </c:cat>
          <c:val>
            <c:numRef>
              <c:f>'Anteile Provision'!$B$4:$E$4</c:f>
              <c:numCache>
                <c:formatCode>_-* #,##0\ "€"_-;\-* #,##0\ "€"_-;_-* "-"??\ "€"_-;_-@_-</c:formatCode>
                <c:ptCount val="4"/>
                <c:pt idx="0">
                  <c:v>50000</c:v>
                </c:pt>
                <c:pt idx="1">
                  <c:v>130000</c:v>
                </c:pt>
                <c:pt idx="2">
                  <c:v>26000</c:v>
                </c:pt>
                <c:pt idx="3">
                  <c:v>108000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4-4066-B71B-25ACEC54425E}"/>
            </c:ext>
          </c:extLst>
        </c:ser>
        <c:ser>
          <c:idx val="3"/>
          <c:order val="3"/>
          <c:tx>
            <c:strRef>
              <c:f>'Anteile Provision'!$A$5</c:f>
              <c:strCache>
                <c:ptCount val="1"/>
                <c:pt idx="0">
                  <c:v>Meier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'Anteile Provision'!$B$1:$E$1</c:f>
              <c:strCache>
                <c:ptCount val="4"/>
                <c:pt idx="0">
                  <c:v>Projekt Mars</c:v>
                </c:pt>
                <c:pt idx="1">
                  <c:v>Projekt Saturn</c:v>
                </c:pt>
                <c:pt idx="2">
                  <c:v>Projekt Venus</c:v>
                </c:pt>
                <c:pt idx="3">
                  <c:v>Projekt Jupiter</c:v>
                </c:pt>
              </c:strCache>
            </c:strRef>
          </c:cat>
          <c:val>
            <c:numRef>
              <c:f>'Anteile Provision'!$B$5:$E$5</c:f>
              <c:numCache>
                <c:formatCode>_-* #,##0\ "€"_-;\-* #,##0\ "€"_-;_-* "-"??\ "€"_-;_-@_-</c:formatCode>
                <c:ptCount val="4"/>
                <c:pt idx="0">
                  <c:v>25000</c:v>
                </c:pt>
                <c:pt idx="1">
                  <c:v>65000</c:v>
                </c:pt>
                <c:pt idx="2">
                  <c:v>13000</c:v>
                </c:pt>
                <c:pt idx="3">
                  <c:v>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4-4066-B71B-25ACEC544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4434472"/>
        <c:axId val="654435128"/>
      </c:barChart>
      <c:catAx>
        <c:axId val="65443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35128"/>
        <c:crosses val="autoZero"/>
        <c:auto val="1"/>
        <c:lblAlgn val="ctr"/>
        <c:lblOffset val="100"/>
        <c:noMultiLvlLbl val="0"/>
      </c:catAx>
      <c:valAx>
        <c:axId val="65443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3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_xlchart.v5.0</cx:f>
      </cx:strDim>
      <cx:numDim type="val">
        <cx:f>_xlchart.v5.2</cx:f>
      </cx:numDim>
    </cx:data>
  </cx:chartData>
  <cx:chart>
    <cx:title pos="t" align="ctr" overlay="0">
      <cx:tx>
        <cx:txData>
          <cx:v>GuV bis Betriebsergebnis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GuV bis Betriebsergebnis</a:t>
          </a:r>
        </a:p>
      </cx:txPr>
    </cx:title>
    <cx:plotArea>
      <cx:plotAreaRegion>
        <cx:series layoutId="waterfall" uniqueId="{F5E8FC16-19A9-464D-A4E3-B182FD34B6D1}">
          <cx:tx>
            <cx:txData>
              <cx:f>_xlchart.v5.1</cx:f>
              <cx:v>Wert</cx:v>
            </cx:txData>
          </cx:tx>
          <cx:dataLabels pos="outEnd">
            <cx:visibility seriesName="0" categoryName="0" value="1"/>
          </cx:dataLabels>
          <cx:dataId val="0"/>
          <cx:layoutPr>
            <cx:subtotals>
              <cx:idx val="0"/>
              <cx:idx val="8"/>
            </cx:subtotals>
          </cx:layoutPr>
        </cx:series>
      </cx:plotAreaRegion>
      <cx:axis id="0">
        <cx:catScaling gapWidth="0.5"/>
        <cx:tickLabels/>
      </cx:axis>
      <cx:axis id="1">
        <cx:valScaling/>
        <cx:tickLabels/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de-DE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fmtOvrs>
    <cx:fmtOvr idx="1">
      <cx:spPr>
        <a:solidFill>
          <a:srgbClr val="FF0000">
            <a:alpha val="70000"/>
          </a:srgbClr>
        </a:solidFill>
      </cx:spPr>
    </cx:fmtOvr>
    <cx:fmtOvr idx="0">
      <cx:spPr>
        <a:solidFill>
          <a:srgbClr val="92D050">
            <a:alpha val="70000"/>
          </a:srgbClr>
        </a:solidFill>
      </cx:spPr>
    </cx:fmtOvr>
  </cx:fmtOvr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12</xdr:row>
      <xdr:rowOff>23812</xdr:rowOff>
    </xdr:from>
    <xdr:to>
      <xdr:col>7</xdr:col>
      <xdr:colOff>419100</xdr:colOff>
      <xdr:row>26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09A27F8-412B-4702-ACE3-8B575A757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12</xdr:row>
      <xdr:rowOff>23812</xdr:rowOff>
    </xdr:from>
    <xdr:to>
      <xdr:col>5</xdr:col>
      <xdr:colOff>176212</xdr:colOff>
      <xdr:row>26</xdr:row>
      <xdr:rowOff>100012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31013D1-4155-4ECD-804E-9E74556DB5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</xdr:colOff>
      <xdr:row>11</xdr:row>
      <xdr:rowOff>157161</xdr:rowOff>
    </xdr:from>
    <xdr:to>
      <xdr:col>13</xdr:col>
      <xdr:colOff>238125</xdr:colOff>
      <xdr:row>26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770FDFF-494B-412F-AAC9-7DAFA59B47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11</xdr:row>
      <xdr:rowOff>61912</xdr:rowOff>
    </xdr:from>
    <xdr:to>
      <xdr:col>1</xdr:col>
      <xdr:colOff>628649</xdr:colOff>
      <xdr:row>25</xdr:row>
      <xdr:rowOff>138112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B4B23778-FBA8-46CF-8C43-CCBA2D26BA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536" y="2157412"/>
              <a:ext cx="8901113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A5E3B-CCEE-495A-A86D-12DA043D3C6A}">
  <dimension ref="A1:I8"/>
  <sheetViews>
    <sheetView tabSelected="1" workbookViewId="0">
      <selection activeCell="B5" sqref="B5"/>
    </sheetView>
  </sheetViews>
  <sheetFormatPr baseColWidth="10" defaultRowHeight="15" x14ac:dyDescent="0.25"/>
  <cols>
    <col min="1" max="1" width="10.7109375" bestFit="1" customWidth="1"/>
    <col min="2" max="2" width="9.85546875" bestFit="1" customWidth="1"/>
    <col min="3" max="3" width="17.140625" customWidth="1"/>
    <col min="4" max="4" width="7" bestFit="1" customWidth="1"/>
    <col min="5" max="5" width="14.85546875" bestFit="1" customWidth="1"/>
    <col min="6" max="6" width="43" hidden="1" customWidth="1"/>
    <col min="7" max="7" width="10.85546875" customWidth="1"/>
  </cols>
  <sheetData>
    <row r="1" spans="1:9" x14ac:dyDescent="0.25">
      <c r="A1" s="12" t="s">
        <v>21</v>
      </c>
      <c r="B1" s="13" t="s">
        <v>22</v>
      </c>
      <c r="C1" s="13" t="s">
        <v>23</v>
      </c>
      <c r="D1" s="13" t="s">
        <v>24</v>
      </c>
      <c r="E1" s="13" t="s">
        <v>25</v>
      </c>
      <c r="F1" s="14" t="s">
        <v>26</v>
      </c>
      <c r="G1" s="43"/>
      <c r="H1" s="44"/>
      <c r="I1" s="45"/>
    </row>
    <row r="2" spans="1:9" x14ac:dyDescent="0.25">
      <c r="A2" s="15">
        <v>4711</v>
      </c>
      <c r="B2" s="16" t="s">
        <v>27</v>
      </c>
      <c r="C2" s="17">
        <v>20</v>
      </c>
      <c r="D2" s="15">
        <v>5</v>
      </c>
      <c r="E2" s="24">
        <f>C2*D2</f>
        <v>100</v>
      </c>
      <c r="F2" s="25">
        <f>$E2-AVERAGE($E$2:$E$6)</f>
        <v>9.7999999999999972</v>
      </c>
      <c r="G2" s="34" t="str">
        <f>IF(F2&gt;0,"",F2)</f>
        <v/>
      </c>
      <c r="H2" s="35">
        <v>9.7999999999999972</v>
      </c>
      <c r="I2" s="36">
        <f>IF(F2&lt;0,"",F2)</f>
        <v>9.7999999999999972</v>
      </c>
    </row>
    <row r="3" spans="1:9" x14ac:dyDescent="0.25">
      <c r="A3" s="18">
        <v>1111</v>
      </c>
      <c r="B3" s="18">
        <v>123</v>
      </c>
      <c r="C3" s="19">
        <v>12</v>
      </c>
      <c r="D3" s="18">
        <v>10</v>
      </c>
      <c r="E3" s="26">
        <f t="shared" ref="E3:E6" si="0">C3*D3</f>
        <v>120</v>
      </c>
      <c r="F3" s="27">
        <f t="shared" ref="F3:F6" si="1">$E3-AVERAGE($E$2:$E$6)</f>
        <v>29.799999999999997</v>
      </c>
      <c r="G3" s="34" t="str">
        <f t="shared" ref="G3:G6" si="2">IF(F3&gt;0,"",F3)</f>
        <v/>
      </c>
      <c r="H3" s="35">
        <v>29.799999999999997</v>
      </c>
      <c r="I3" s="36">
        <f t="shared" ref="I3:I6" si="3">IF(F3&lt;0,"",F3)</f>
        <v>29.799999999999997</v>
      </c>
    </row>
    <row r="4" spans="1:9" x14ac:dyDescent="0.25">
      <c r="A4" s="18">
        <v>4711</v>
      </c>
      <c r="B4" s="20" t="s">
        <v>28</v>
      </c>
      <c r="C4" s="19">
        <v>75</v>
      </c>
      <c r="D4" s="18">
        <v>1</v>
      </c>
      <c r="E4" s="26">
        <f t="shared" si="0"/>
        <v>75</v>
      </c>
      <c r="F4" s="27">
        <f t="shared" si="1"/>
        <v>-15.200000000000003</v>
      </c>
      <c r="G4" s="34">
        <f t="shared" si="2"/>
        <v>-15.200000000000003</v>
      </c>
      <c r="H4" s="35">
        <v>-15.200000000000003</v>
      </c>
      <c r="I4" s="36" t="str">
        <f t="shared" si="3"/>
        <v/>
      </c>
    </row>
    <row r="5" spans="1:9" x14ac:dyDescent="0.25">
      <c r="A5" s="18">
        <v>2345</v>
      </c>
      <c r="B5" s="20" t="s">
        <v>27</v>
      </c>
      <c r="C5" s="19">
        <v>20</v>
      </c>
      <c r="D5" s="18">
        <v>3</v>
      </c>
      <c r="E5" s="26">
        <f t="shared" si="0"/>
        <v>60</v>
      </c>
      <c r="F5" s="27">
        <f t="shared" si="1"/>
        <v>-30.200000000000003</v>
      </c>
      <c r="G5" s="34">
        <f t="shared" si="2"/>
        <v>-30.200000000000003</v>
      </c>
      <c r="H5" s="35">
        <v>-30.200000000000003</v>
      </c>
      <c r="I5" s="36" t="str">
        <f t="shared" si="3"/>
        <v/>
      </c>
    </row>
    <row r="6" spans="1:9" x14ac:dyDescent="0.25">
      <c r="A6" s="21">
        <v>9812</v>
      </c>
      <c r="B6" s="22" t="s">
        <v>29</v>
      </c>
      <c r="C6" s="23">
        <v>8</v>
      </c>
      <c r="D6" s="21">
        <v>12</v>
      </c>
      <c r="E6" s="28">
        <f t="shared" si="0"/>
        <v>96</v>
      </c>
      <c r="F6" s="29">
        <f t="shared" si="1"/>
        <v>5.7999999999999972</v>
      </c>
      <c r="G6" s="37" t="str">
        <f t="shared" si="2"/>
        <v/>
      </c>
      <c r="H6" s="38">
        <v>5.7999999999999972</v>
      </c>
      <c r="I6" s="39">
        <f t="shared" si="3"/>
        <v>5.7999999999999972</v>
      </c>
    </row>
    <row r="7" spans="1:9" x14ac:dyDescent="0.25">
      <c r="E7" s="30"/>
      <c r="F7" s="30"/>
      <c r="G7" s="30"/>
    </row>
    <row r="8" spans="1:9" x14ac:dyDescent="0.25">
      <c r="C8" s="42" t="s">
        <v>30</v>
      </c>
      <c r="D8" s="42"/>
      <c r="E8" s="31">
        <f>SUM($E$2:$E$6)</f>
        <v>451</v>
      </c>
      <c r="F8" s="31"/>
      <c r="G8" s="31"/>
    </row>
  </sheetData>
  <mergeCells count="2">
    <mergeCell ref="C8:D8"/>
    <mergeCell ref="G1:I1"/>
  </mergeCells>
  <conditionalFormatting sqref="H2:H6">
    <cfRule type="dataBar" priority="1">
      <dataBar showValue="0">
        <cfvo type="min"/>
        <cfvo type="max"/>
        <color rgb="FF92D050"/>
      </dataBar>
      <extLst>
        <ext xmlns:x14="http://schemas.microsoft.com/office/spreadsheetml/2009/9/main" uri="{B025F937-C7B1-47D3-B67F-A62EFF666E3E}">
          <x14:id>{4947E427-44A0-48C1-AF27-3ECAA237C5AB}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47E427-44A0-48C1-AF27-3ECAA237C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0C8AE-779E-4ADC-A2C5-882439C0B892}">
  <dimension ref="A1:B11"/>
  <sheetViews>
    <sheetView workbookViewId="0">
      <selection activeCell="B1" sqref="B1"/>
    </sheetView>
  </sheetViews>
  <sheetFormatPr baseColWidth="10" defaultRowHeight="15" x14ac:dyDescent="0.25"/>
  <cols>
    <col min="1" max="1" width="25.42578125" bestFit="1" customWidth="1"/>
    <col min="2" max="2" width="15.42578125" bestFit="1" customWidth="1"/>
    <col min="6" max="6" width="13.7109375" bestFit="1" customWidth="1"/>
    <col min="7" max="7" width="12.140625" bestFit="1" customWidth="1"/>
    <col min="8" max="8" width="13.5703125" bestFit="1" customWidth="1"/>
    <col min="9" max="9" width="13.42578125" bestFit="1" customWidth="1"/>
    <col min="10" max="10" width="14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7</v>
      </c>
      <c r="B2" s="40">
        <v>122.99499999999999</v>
      </c>
    </row>
    <row r="3" spans="1:2" x14ac:dyDescent="0.25">
      <c r="A3" s="3" t="s">
        <v>10</v>
      </c>
      <c r="B3" s="40">
        <v>124.355</v>
      </c>
    </row>
    <row r="4" spans="1:2" x14ac:dyDescent="0.25">
      <c r="A4" s="3" t="s">
        <v>4</v>
      </c>
      <c r="B4" s="40">
        <v>125.6</v>
      </c>
    </row>
    <row r="5" spans="1:2" x14ac:dyDescent="0.25">
      <c r="A5" s="3" t="s">
        <v>9</v>
      </c>
      <c r="B5" s="40">
        <v>125.96999999999998</v>
      </c>
    </row>
    <row r="6" spans="1:2" x14ac:dyDescent="0.25">
      <c r="A6" s="3" t="s">
        <v>11</v>
      </c>
      <c r="B6" s="40">
        <v>127.66999999999999</v>
      </c>
    </row>
    <row r="7" spans="1:2" x14ac:dyDescent="0.25">
      <c r="A7" s="3" t="s">
        <v>6</v>
      </c>
      <c r="B7" s="40">
        <v>128.6</v>
      </c>
    </row>
    <row r="8" spans="1:2" x14ac:dyDescent="0.25">
      <c r="A8" s="3" t="s">
        <v>8</v>
      </c>
      <c r="B8" s="40">
        <v>129.80000000000001</v>
      </c>
    </row>
    <row r="9" spans="1:2" x14ac:dyDescent="0.25">
      <c r="A9" s="3" t="s">
        <v>2</v>
      </c>
      <c r="B9" s="40">
        <v>130.73000000000002</v>
      </c>
    </row>
    <row r="10" spans="1:2" x14ac:dyDescent="0.25">
      <c r="A10" s="3" t="s">
        <v>3</v>
      </c>
      <c r="B10" s="40">
        <v>132</v>
      </c>
    </row>
    <row r="11" spans="1:2" x14ac:dyDescent="0.25">
      <c r="A11" s="4" t="s">
        <v>5</v>
      </c>
      <c r="B11" s="41">
        <v>132.80000000000001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8D6BD-F3D8-4587-BA67-1AF4F07051E2}">
  <dimension ref="A1:E5"/>
  <sheetViews>
    <sheetView workbookViewId="0">
      <selection activeCell="P19" sqref="P19"/>
    </sheetView>
  </sheetViews>
  <sheetFormatPr baseColWidth="10" defaultRowHeight="15" x14ac:dyDescent="0.25"/>
  <cols>
    <col min="1" max="1" width="13.85546875" bestFit="1" customWidth="1"/>
    <col min="2" max="2" width="12.28515625" bestFit="1" customWidth="1"/>
    <col min="3" max="3" width="13.5703125" bestFit="1" customWidth="1"/>
    <col min="4" max="4" width="13.42578125" bestFit="1" customWidth="1"/>
    <col min="5" max="5" width="14" bestFit="1" customWidth="1"/>
  </cols>
  <sheetData>
    <row r="1" spans="1:5" x14ac:dyDescent="0.25">
      <c r="A1" s="1" t="s">
        <v>16</v>
      </c>
      <c r="B1" s="5" t="s">
        <v>12</v>
      </c>
      <c r="C1" s="1" t="s">
        <v>13</v>
      </c>
      <c r="D1" s="2" t="s">
        <v>14</v>
      </c>
      <c r="E1" s="5" t="s">
        <v>15</v>
      </c>
    </row>
    <row r="2" spans="1:5" x14ac:dyDescent="0.25">
      <c r="A2" s="3" t="s">
        <v>17</v>
      </c>
      <c r="B2" s="10">
        <v>100000</v>
      </c>
      <c r="C2" s="6">
        <v>260000</v>
      </c>
      <c r="D2" s="6">
        <v>52000</v>
      </c>
      <c r="E2" s="7">
        <v>216000</v>
      </c>
    </row>
    <row r="3" spans="1:5" x14ac:dyDescent="0.25">
      <c r="A3" s="3" t="s">
        <v>20</v>
      </c>
      <c r="B3" s="10">
        <v>75000</v>
      </c>
      <c r="C3" s="6">
        <v>195000</v>
      </c>
      <c r="D3" s="6">
        <v>39000</v>
      </c>
      <c r="E3" s="7">
        <v>162000</v>
      </c>
    </row>
    <row r="4" spans="1:5" x14ac:dyDescent="0.25">
      <c r="A4" s="3" t="s">
        <v>19</v>
      </c>
      <c r="B4" s="10">
        <v>50000</v>
      </c>
      <c r="C4" s="6">
        <v>130000</v>
      </c>
      <c r="D4" s="6">
        <v>26000</v>
      </c>
      <c r="E4" s="7">
        <v>108000</v>
      </c>
    </row>
    <row r="5" spans="1:5" x14ac:dyDescent="0.25">
      <c r="A5" s="4" t="s">
        <v>18</v>
      </c>
      <c r="B5" s="11">
        <v>25000</v>
      </c>
      <c r="C5" s="8">
        <v>65000</v>
      </c>
      <c r="D5" s="8">
        <v>13000</v>
      </c>
      <c r="E5" s="9">
        <v>54000</v>
      </c>
    </row>
  </sheetData>
  <autoFilter ref="A1:E5" xr:uid="{D404BED8-4A83-4B2C-8828-769E27BBA499}">
    <sortState xmlns:xlrd2="http://schemas.microsoft.com/office/spreadsheetml/2017/richdata2" ref="A2:E5">
      <sortCondition descending="1" ref="B1:B5"/>
    </sortState>
  </autoFilter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7D9D-BB30-4644-B5C5-93555CA16A64}">
  <dimension ref="A1:B10"/>
  <sheetViews>
    <sheetView workbookViewId="0">
      <selection activeCell="F27" sqref="F27"/>
    </sheetView>
  </sheetViews>
  <sheetFormatPr baseColWidth="10" defaultRowHeight="15" x14ac:dyDescent="0.25"/>
  <cols>
    <col min="1" max="1" width="125.7109375" bestFit="1" customWidth="1"/>
    <col min="2" max="2" width="10.140625" bestFit="1" customWidth="1"/>
  </cols>
  <sheetData>
    <row r="1" spans="1:2" x14ac:dyDescent="0.25">
      <c r="A1" s="32" t="s">
        <v>40</v>
      </c>
      <c r="B1" s="32" t="s">
        <v>41</v>
      </c>
    </row>
    <row r="2" spans="1:2" x14ac:dyDescent="0.25">
      <c r="A2" s="30" t="s">
        <v>32</v>
      </c>
      <c r="B2" s="33">
        <v>10000000</v>
      </c>
    </row>
    <row r="3" spans="1:2" x14ac:dyDescent="0.25">
      <c r="A3" t="s">
        <v>33</v>
      </c>
      <c r="B3" s="33">
        <v>2000000</v>
      </c>
    </row>
    <row r="4" spans="1:2" x14ac:dyDescent="0.25">
      <c r="A4" t="s">
        <v>34</v>
      </c>
      <c r="B4" s="33">
        <v>1000000</v>
      </c>
    </row>
    <row r="5" spans="1:2" x14ac:dyDescent="0.25">
      <c r="A5" t="s">
        <v>35</v>
      </c>
      <c r="B5" s="33">
        <v>200000</v>
      </c>
    </row>
    <row r="6" spans="1:2" x14ac:dyDescent="0.25">
      <c r="A6" t="s">
        <v>36</v>
      </c>
      <c r="B6" s="33">
        <v>-3200000</v>
      </c>
    </row>
    <row r="7" spans="1:2" x14ac:dyDescent="0.25">
      <c r="A7" t="s">
        <v>37</v>
      </c>
      <c r="B7" s="33">
        <v>-5000000</v>
      </c>
    </row>
    <row r="8" spans="1:2" x14ac:dyDescent="0.25">
      <c r="A8" t="s">
        <v>31</v>
      </c>
      <c r="B8" s="33">
        <v>-1000000</v>
      </c>
    </row>
    <row r="9" spans="1:2" x14ac:dyDescent="0.25">
      <c r="A9" t="s">
        <v>38</v>
      </c>
      <c r="B9" s="33">
        <v>-2000000</v>
      </c>
    </row>
    <row r="10" spans="1:2" x14ac:dyDescent="0.25">
      <c r="A10" s="30" t="s">
        <v>39</v>
      </c>
      <c r="B10" s="33">
        <f>SUM(B2:B9)</f>
        <v>2000000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C1CC62124E0419446057BD07691BD" ma:contentTypeVersion="13" ma:contentTypeDescription="Create a new document." ma:contentTypeScope="" ma:versionID="aee7fd3c15d2b402cd096b883861a2b9">
  <xsd:schema xmlns:xsd="http://www.w3.org/2001/XMLSchema" xmlns:xs="http://www.w3.org/2001/XMLSchema" xmlns:p="http://schemas.microsoft.com/office/2006/metadata/properties" xmlns:ns3="51e2449c-9c04-4cd9-9592-430760459697" xmlns:ns4="5c4626c9-1d18-4230-af3e-3e02d64be179" targetNamespace="http://schemas.microsoft.com/office/2006/metadata/properties" ma:root="true" ma:fieldsID="22d383ef56d87ba606256397476f97db" ns3:_="" ns4:_="">
    <xsd:import namespace="51e2449c-9c04-4cd9-9592-430760459697"/>
    <xsd:import namespace="5c4626c9-1d18-4230-af3e-3e02d64be1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449c-9c04-4cd9-9592-430760459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626c9-1d18-4230-af3e-3e02d64be17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66AEF-6F02-4FD4-A154-78189DAB97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E1A2DC-2D43-4E34-98D4-E557A2234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449c-9c04-4cd9-9592-430760459697"/>
    <ds:schemaRef ds:uri="5c4626c9-1d18-4230-af3e-3e02d64be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7BF759-D79E-472B-8552-DDB96B5658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Delta Bestellwert</vt:lpstr>
      <vt:lpstr>Ranking der Preise</vt:lpstr>
      <vt:lpstr>Anteile Provision</vt:lpstr>
      <vt:lpstr>GuV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Finck</dc:creator>
  <cp:lastModifiedBy>Morten Finck</cp:lastModifiedBy>
  <dcterms:created xsi:type="dcterms:W3CDTF">2020-12-03T09:46:56Z</dcterms:created>
  <dcterms:modified xsi:type="dcterms:W3CDTF">2020-12-15T08:58:44Z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0x010100F5AC1CC62124E0419446057BD07691BD</vt:lpwstr>
  </property>
</Properties>
</file>